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001EB4C5-9570-4771-8B3B-BF2912A92D3D}" xr6:coauthVersionLast="47" xr6:coauthVersionMax="47" xr10:uidLastSave="{00000000-0000-0000-0000-000000000000}"/>
  <bookViews>
    <workbookView xWindow="1200" yWindow="1035" windowWidth="26175" windowHeight="14235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F42" i="1" s="1"/>
  <c r="G41" i="1"/>
  <c r="F41" i="1" s="1"/>
  <c r="G40" i="1"/>
  <c r="F40" i="1" s="1"/>
  <c r="G39" i="1"/>
  <c r="F39" i="1" s="1"/>
  <c r="G43" i="1"/>
  <c r="F43" i="1" s="1"/>
  <c r="G38" i="1"/>
  <c r="G29" i="1"/>
  <c r="F29" i="1" s="1"/>
  <c r="G36" i="1"/>
  <c r="F36" i="1" s="1"/>
  <c r="G34" i="1"/>
  <c r="F34" i="1" s="1"/>
  <c r="G33" i="1"/>
  <c r="F33" i="1" s="1"/>
  <c r="G30" i="1"/>
  <c r="F30" i="1" s="1"/>
  <c r="G28" i="1"/>
  <c r="F28" i="1" s="1"/>
  <c r="G27" i="1"/>
  <c r="F27" i="1" s="1"/>
  <c r="G26" i="1"/>
  <c r="F26" i="1" s="1"/>
  <c r="G25" i="1"/>
  <c r="F25" i="1" s="1"/>
  <c r="G17" i="1"/>
  <c r="G16" i="1"/>
  <c r="G20" i="1"/>
  <c r="F20" i="1" s="1"/>
  <c r="F16" i="1"/>
  <c r="F17" i="1" l="1"/>
</calcChain>
</file>

<file path=xl/sharedStrings.xml><?xml version="1.0" encoding="utf-8"?>
<sst xmlns="http://schemas.openxmlformats.org/spreadsheetml/2006/main" count="29" uniqueCount="28">
  <si>
    <t xml:space="preserve">Mon quotient familial est de </t>
  </si>
  <si>
    <t>la journée de séjour</t>
  </si>
  <si>
    <t>l'AJICO (prix de l'unité)</t>
  </si>
  <si>
    <t>pour connaitre votre tarif aux différentes prestations du service enfance jeunesse veuillez indiquer votre quotient familial dans la case bleue</t>
  </si>
  <si>
    <t>La restauration scolaire</t>
  </si>
  <si>
    <t>la journée pendant les vacances</t>
  </si>
  <si>
    <t>Sport vacances</t>
  </si>
  <si>
    <t xml:space="preserve">la journée </t>
  </si>
  <si>
    <t>repas élève domicilié en dehors de Nort sur Erdre et adulte</t>
  </si>
  <si>
    <t>SIMULATEUR DE TARIFS DES SERVICES ENFANCE JEUNESSE</t>
  </si>
  <si>
    <t xml:space="preserve">la demi journée </t>
  </si>
  <si>
    <t>le mercredi journée (9h-17h00)</t>
  </si>
  <si>
    <t xml:space="preserve">repas </t>
  </si>
  <si>
    <t>le mercredi après-midi sans repas (14h-17h)</t>
  </si>
  <si>
    <t>le mercredi matin sans repas (9h-12h)</t>
  </si>
  <si>
    <t>les services autour du temps scolaire des écoles publiques</t>
  </si>
  <si>
    <t>les services de loisirs (mercredi et vacances scolaires)</t>
  </si>
  <si>
    <r>
      <t xml:space="preserve">Surveillance sans repas </t>
    </r>
    <r>
      <rPr>
        <sz val="8"/>
        <color theme="1"/>
        <rFont val="HEL"/>
      </rPr>
      <t>(dans le cas exceptionnel où la restauration scolaire ne pourrait être assurée)</t>
    </r>
  </si>
  <si>
    <t>le pré-post accueil (au 1/4h)</t>
  </si>
  <si>
    <t>L'accueil de loisirs</t>
  </si>
  <si>
    <t>L'accueil périscolaire (au 1/4h)</t>
  </si>
  <si>
    <t>La passerelle</t>
  </si>
  <si>
    <t>la demi journée sans sortie</t>
  </si>
  <si>
    <t>la journée sans sortie</t>
  </si>
  <si>
    <t>la demi journée avec sortie</t>
  </si>
  <si>
    <t>la journée avec sortie</t>
  </si>
  <si>
    <t>Mes tarifs personnalisés applicable à partir du 01/09/2021</t>
  </si>
  <si>
    <t>MAJ 5/10/21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</si>
</sst>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sz val="12"/>
      <color theme="1"/>
      <name val="HEL"/>
    </font>
    <font>
      <b/>
      <sz val="12"/>
      <color theme="1"/>
      <name val="HEL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HEL"/>
    </font>
    <font>
      <sz val="12"/>
      <color theme="0"/>
      <name val="HEL"/>
    </font>
    <font>
      <i/>
      <sz val="9"/>
      <color theme="1"/>
      <name val="HEL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" fillId="2" borderId="0" xfId="0" applyFont="1" applyFill="1" applyProtection="1">
      <protection locked="0" hidden="1"/>
    </xf>
    <xf numFmtId="0" fontId="3" fillId="0" borderId="0" xfId="0" applyFont="1" applyProtection="1">
      <protection hidden="1"/>
    </xf>
    <xf numFmtId="0" fontId="1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Alignme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Protection="1">
      <protection locked="0" hidden="1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64" fontId="1" fillId="0" borderId="1" xfId="0" applyNumberFormat="1" applyFont="1" applyBorder="1" applyProtection="1"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64" fontId="1" fillId="0" borderId="4" xfId="0" applyNumberFormat="1" applyFont="1" applyBorder="1" applyProtection="1"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Border="1" applyProtection="1">
      <protection hidden="1"/>
    </xf>
    <xf numFmtId="0" fontId="0" fillId="0" borderId="0" xfId="0" applyProtection="1"/>
    <xf numFmtId="0" fontId="7" fillId="0" borderId="0" xfId="0" applyFont="1" applyProtection="1">
      <protection locked="0" hidden="1"/>
    </xf>
    <xf numFmtId="0" fontId="1" fillId="0" borderId="0" xfId="0" applyFont="1" applyAlignment="1" applyProtection="1">
      <alignment horizontal="center" wrapText="1"/>
      <protection locked="0" hidden="1"/>
    </xf>
    <xf numFmtId="0" fontId="2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 hidden="1"/>
    </xf>
    <xf numFmtId="0" fontId="4" fillId="0" borderId="0" xfId="1" applyAlignment="1" applyProtection="1">
      <alignment horizontal="center"/>
      <protection locked="0" hidden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46</xdr:row>
      <xdr:rowOff>76199</xdr:rowOff>
    </xdr:from>
    <xdr:to>
      <xdr:col>5</xdr:col>
      <xdr:colOff>676275</xdr:colOff>
      <xdr:row>64</xdr:row>
      <xdr:rowOff>104775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8175" y="9648824"/>
          <a:ext cx="6124575" cy="3457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/>
            <a:t>Accueil périscolaire et accueil de loisirs</a:t>
          </a:r>
        </a:p>
        <a:p>
          <a:r>
            <a:rPr lang="fr-FR" sz="1100"/>
            <a:t>une majoration de 15€ sera appliquée par famille à chaque dépassement horaire</a:t>
          </a:r>
        </a:p>
        <a:p>
          <a:endParaRPr lang="fr-FR" sz="1100"/>
        </a:p>
        <a:p>
          <a:r>
            <a:rPr lang="fr-FR" sz="1100" b="1"/>
            <a:t>Accueil de loisirs</a:t>
          </a:r>
        </a:p>
        <a:p>
          <a:r>
            <a:rPr lang="fr-FR" sz="1100"/>
            <a:t>pour les enfants domiciliés</a:t>
          </a:r>
          <a:r>
            <a:rPr lang="fr-FR" sz="1100" baseline="0"/>
            <a:t> en dehors des communes de la CCEG, les majorations suivantes sont appliquées:</a:t>
          </a:r>
        </a:p>
        <a:p>
          <a:r>
            <a:rPr lang="fr-FR" sz="1100" baseline="0"/>
            <a:t>5€ par demi-journée et par enfant</a:t>
          </a:r>
        </a:p>
        <a:p>
          <a:r>
            <a:rPr lang="fr-FR" sz="1100" baseline="0"/>
            <a:t>10€ par journée et par enfant</a:t>
          </a:r>
        </a:p>
        <a:p>
          <a:r>
            <a:rPr lang="fr-FR" sz="1100" baseline="0"/>
            <a:t>15€ de majoration pour tout retard à la fermeture du centre.</a:t>
          </a:r>
        </a:p>
        <a:p>
          <a:endParaRPr lang="fr-FR" sz="1100" baseline="0"/>
        </a:p>
        <a:p>
          <a:r>
            <a:rPr lang="fr-FR" sz="1100" b="1" baseline="0"/>
            <a:t>Sport vacances</a:t>
          </a:r>
        </a:p>
        <a:p>
          <a:r>
            <a:rPr lang="fr-FR" sz="1100" b="0" baseline="0"/>
            <a:t>Pour les enfants domiciliés en dehors de la commune, une majoration de 5€ est appliquée par journée et par demi-journée</a:t>
          </a:r>
        </a:p>
        <a:p>
          <a:endParaRPr lang="fr-FR" sz="1100" b="0" baseline="0"/>
        </a:p>
        <a:p>
          <a:r>
            <a:rPr lang="fr-FR" sz="1100" b="1"/>
            <a:t>AJICO -</a:t>
          </a:r>
          <a:r>
            <a:rPr lang="fr-FR" sz="1100" b="1" baseline="0"/>
            <a:t> Accueil de loisirs ados</a:t>
          </a:r>
          <a:endParaRPr lang="fr-FR" sz="1100" b="1"/>
        </a:p>
        <a:p>
          <a:r>
            <a:rPr lang="fr-FR" sz="1100" b="0"/>
            <a:t>Cotisation</a:t>
          </a:r>
          <a:r>
            <a:rPr lang="fr-FR" sz="1100" b="0" baseline="0"/>
            <a:t> annuelle: 10€ (année civile)</a:t>
          </a:r>
        </a:p>
        <a:p>
          <a:endParaRPr lang="fr-FR" sz="1100" b="0" baseline="0"/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AJICO -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ccueil Jeunes</a:t>
          </a:r>
          <a:endParaRPr lang="fr-FR">
            <a:effectLst/>
          </a:endParaRPr>
        </a:p>
        <a:p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Cotisation</a:t>
          </a:r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annuelle: 2€ (année civile)</a:t>
          </a:r>
          <a:endParaRPr lang="fr-FR">
            <a:effectLst/>
          </a:endParaRPr>
        </a:p>
        <a:p>
          <a:endParaRPr lang="fr-FR" sz="1100" b="0" baseline="0"/>
        </a:p>
        <a:p>
          <a:endParaRPr lang="fr-FR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7"/>
  <sheetViews>
    <sheetView showGridLines="0" showRowColHeaders="0" tabSelected="1" showRuler="0" zoomScale="90" zoomScaleNormal="90" zoomScaleSheetLayoutView="100" workbookViewId="0">
      <selection activeCell="F8" sqref="F8"/>
    </sheetView>
  </sheetViews>
  <sheetFormatPr baseColWidth="10" defaultRowHeight="15"/>
  <cols>
    <col min="5" max="5" width="45.5703125" customWidth="1"/>
    <col min="6" max="6" width="12.42578125" bestFit="1" customWidth="1"/>
  </cols>
  <sheetData>
    <row r="1" spans="1:9">
      <c r="A1" s="6"/>
      <c r="B1" s="6"/>
      <c r="C1" s="6"/>
      <c r="D1" s="6"/>
      <c r="E1" s="6"/>
      <c r="F1" s="6"/>
      <c r="G1" s="1"/>
    </row>
    <row r="2" spans="1:9">
      <c r="A2" s="6"/>
      <c r="B2" s="25" t="s">
        <v>9</v>
      </c>
      <c r="C2" s="25"/>
      <c r="D2" s="25"/>
      <c r="E2" s="25"/>
      <c r="F2" s="25"/>
      <c r="G2" s="4"/>
    </row>
    <row r="3" spans="1:9" ht="15.75">
      <c r="A3" s="6"/>
      <c r="B3" s="25"/>
      <c r="C3" s="25"/>
      <c r="D3" s="25"/>
      <c r="E3" s="25"/>
      <c r="F3" s="25"/>
      <c r="G3" s="7"/>
    </row>
    <row r="4" spans="1:9" ht="15.75">
      <c r="A4" s="6"/>
      <c r="B4" s="5"/>
      <c r="C4" s="5"/>
      <c r="D4" s="5"/>
      <c r="E4" s="5"/>
      <c r="F4" s="24" t="s">
        <v>27</v>
      </c>
      <c r="G4" s="8"/>
    </row>
    <row r="5" spans="1:9" ht="28.5" customHeight="1">
      <c r="A5" s="6"/>
      <c r="B5" s="25" t="s">
        <v>3</v>
      </c>
      <c r="C5" s="25"/>
      <c r="D5" s="25"/>
      <c r="E5" s="25"/>
      <c r="F5" s="25"/>
      <c r="G5" s="9"/>
    </row>
    <row r="6" spans="1:9" ht="15.75">
      <c r="A6" s="6"/>
      <c r="B6" s="5"/>
      <c r="C6" s="5"/>
      <c r="D6" s="5"/>
      <c r="E6" s="5"/>
      <c r="F6" s="5"/>
      <c r="G6" s="8"/>
    </row>
    <row r="7" spans="1:9" ht="15.75">
      <c r="A7" s="6"/>
      <c r="B7" s="5"/>
      <c r="C7" s="5"/>
      <c r="D7" s="5"/>
      <c r="E7" s="5"/>
      <c r="F7" s="5"/>
      <c r="G7" s="8"/>
    </row>
    <row r="8" spans="1:9" ht="15.75">
      <c r="A8" s="6"/>
      <c r="B8" s="36" t="s">
        <v>0</v>
      </c>
      <c r="C8" s="36"/>
      <c r="D8" s="36"/>
      <c r="E8" s="36"/>
      <c r="F8" s="3">
        <v>1000</v>
      </c>
      <c r="G8" s="8"/>
    </row>
    <row r="9" spans="1:9" ht="15.75">
      <c r="A9" s="6"/>
      <c r="B9" s="37"/>
      <c r="C9" s="37"/>
      <c r="D9" s="37"/>
      <c r="E9" s="37"/>
      <c r="F9" s="5"/>
      <c r="G9" s="10"/>
    </row>
    <row r="10" spans="1:9" ht="15.75">
      <c r="A10" s="1"/>
      <c r="B10" s="2"/>
      <c r="C10" s="2"/>
      <c r="D10" s="2"/>
      <c r="E10" s="2"/>
      <c r="F10" s="2"/>
      <c r="G10" s="8"/>
    </row>
    <row r="11" spans="1:9" ht="15.75">
      <c r="A11" s="1"/>
      <c r="B11" s="26" t="s">
        <v>26</v>
      </c>
      <c r="C11" s="26"/>
      <c r="D11" s="26"/>
      <c r="E11" s="26"/>
      <c r="F11" s="26"/>
      <c r="G11" s="7"/>
      <c r="H11" s="23"/>
    </row>
    <row r="12" spans="1:9" ht="15.75">
      <c r="A12" s="1"/>
      <c r="B12" s="12"/>
      <c r="C12" s="12"/>
      <c r="D12" s="12"/>
      <c r="E12" s="12"/>
      <c r="F12" s="12"/>
      <c r="G12" s="7"/>
      <c r="H12" s="23"/>
    </row>
    <row r="13" spans="1:9" ht="15.75">
      <c r="A13" s="1"/>
      <c r="B13" s="35" t="s">
        <v>15</v>
      </c>
      <c r="C13" s="35"/>
      <c r="D13" s="35"/>
      <c r="E13" s="35"/>
      <c r="F13" s="35"/>
      <c r="G13" s="7"/>
      <c r="H13" s="23"/>
    </row>
    <row r="14" spans="1:9" ht="15.75">
      <c r="A14" s="1"/>
      <c r="B14" s="13"/>
      <c r="C14" s="13"/>
      <c r="D14" s="13"/>
      <c r="E14" s="13"/>
      <c r="F14" s="2"/>
      <c r="G14" s="8"/>
      <c r="H14" s="23"/>
      <c r="I14" s="11"/>
    </row>
    <row r="15" spans="1:9" ht="15.75">
      <c r="A15" s="1"/>
      <c r="B15" s="31" t="s">
        <v>4</v>
      </c>
      <c r="C15" s="32"/>
      <c r="D15" s="32"/>
      <c r="E15" s="32"/>
      <c r="F15" s="33"/>
      <c r="G15" s="8"/>
      <c r="H15" s="23"/>
    </row>
    <row r="16" spans="1:9" ht="15.75">
      <c r="A16" s="1"/>
      <c r="B16" s="27" t="s">
        <v>12</v>
      </c>
      <c r="C16" s="28"/>
      <c r="D16" s="28"/>
      <c r="E16" s="29"/>
      <c r="F16" s="14">
        <f>IF(F8&lt;830,1,IF(F8*0.3654%&gt;4.87,4.87,F8*0.3654%))</f>
        <v>3.6539999999999999</v>
      </c>
      <c r="G16" s="8">
        <f>F8*0.3654%</f>
        <v>3.6539999999999999</v>
      </c>
      <c r="H16" s="23"/>
    </row>
    <row r="17" spans="1:8" ht="15.75">
      <c r="A17" s="1"/>
      <c r="B17" s="27" t="s">
        <v>17</v>
      </c>
      <c r="C17" s="28"/>
      <c r="D17" s="28"/>
      <c r="E17" s="29"/>
      <c r="F17" s="14">
        <f>IF(F8&lt;830,1,2)</f>
        <v>2</v>
      </c>
      <c r="G17" s="8">
        <f>F8*0.3654%</f>
        <v>3.6539999999999999</v>
      </c>
      <c r="H17" s="23"/>
    </row>
    <row r="18" spans="1:8" ht="15.75">
      <c r="A18" s="1"/>
      <c r="B18" s="15" t="s">
        <v>8</v>
      </c>
      <c r="C18" s="16"/>
      <c r="D18" s="16"/>
      <c r="E18" s="17"/>
      <c r="F18" s="14">
        <v>6</v>
      </c>
      <c r="G18" s="8"/>
      <c r="H18" s="23"/>
    </row>
    <row r="19" spans="1:8" ht="15.75">
      <c r="A19" s="1"/>
      <c r="B19" s="18"/>
      <c r="C19" s="18"/>
      <c r="D19" s="18"/>
      <c r="E19" s="18"/>
      <c r="F19" s="19"/>
      <c r="G19" s="8"/>
      <c r="H19" s="23"/>
    </row>
    <row r="20" spans="1:8" ht="15.75">
      <c r="A20" s="1"/>
      <c r="B20" s="31" t="s">
        <v>20</v>
      </c>
      <c r="C20" s="32"/>
      <c r="D20" s="32"/>
      <c r="E20" s="32"/>
      <c r="F20" s="20">
        <f>IF(G20&lt;0.1,0.1,IF(G20&gt;0.69,0.69,G20))</f>
        <v>0.6090000000000001</v>
      </c>
      <c r="G20" s="8">
        <f>F8*0.0609%</f>
        <v>0.6090000000000001</v>
      </c>
      <c r="H20" s="23"/>
    </row>
    <row r="21" spans="1:8" ht="15.75">
      <c r="A21" s="1"/>
      <c r="B21" s="21"/>
      <c r="C21" s="21"/>
      <c r="D21" s="21"/>
      <c r="E21" s="21"/>
      <c r="F21" s="22"/>
      <c r="G21" s="8"/>
      <c r="H21" s="23"/>
    </row>
    <row r="22" spans="1:8" ht="15.75">
      <c r="A22" s="1"/>
      <c r="B22" s="35" t="s">
        <v>16</v>
      </c>
      <c r="C22" s="35"/>
      <c r="D22" s="35"/>
      <c r="E22" s="35"/>
      <c r="F22" s="35"/>
      <c r="G22" s="8"/>
      <c r="H22" s="23"/>
    </row>
    <row r="23" spans="1:8" ht="15.75">
      <c r="A23" s="1"/>
      <c r="B23" s="18"/>
      <c r="C23" s="18"/>
      <c r="D23" s="18"/>
      <c r="E23" s="18"/>
      <c r="F23" s="19"/>
      <c r="G23" s="8"/>
      <c r="H23" s="23"/>
    </row>
    <row r="24" spans="1:8" ht="15.75">
      <c r="A24" s="1"/>
      <c r="B24" s="34" t="s">
        <v>19</v>
      </c>
      <c r="C24" s="34"/>
      <c r="D24" s="34"/>
      <c r="E24" s="34"/>
      <c r="F24" s="34"/>
      <c r="G24" s="8"/>
      <c r="H24" s="23"/>
    </row>
    <row r="25" spans="1:8" ht="15.75">
      <c r="A25" s="1"/>
      <c r="B25" s="30" t="s">
        <v>14</v>
      </c>
      <c r="C25" s="30"/>
      <c r="D25" s="30"/>
      <c r="E25" s="30"/>
      <c r="F25" s="14">
        <f>IF(G25&lt;3.5,3.5,IF(G25&gt;8.76,8.76,G25))</f>
        <v>5.6840000000000002</v>
      </c>
      <c r="G25" s="8">
        <f>F8*0.5684%</f>
        <v>5.6840000000000002</v>
      </c>
      <c r="H25" s="23"/>
    </row>
    <row r="26" spans="1:8" ht="15.75">
      <c r="A26" s="1"/>
      <c r="B26" s="27" t="s">
        <v>13</v>
      </c>
      <c r="C26" s="28"/>
      <c r="D26" s="28"/>
      <c r="E26" s="29"/>
      <c r="F26" s="14">
        <f>IF(G26&lt;3.5,3.5,IF(G26&gt;8.76,8.76,G26))</f>
        <v>5.6840000000000002</v>
      </c>
      <c r="G26" s="8">
        <f>F8*0.5684%</f>
        <v>5.6840000000000002</v>
      </c>
      <c r="H26" s="23"/>
    </row>
    <row r="27" spans="1:8" ht="15.75">
      <c r="A27" s="1"/>
      <c r="B27" s="30" t="s">
        <v>11</v>
      </c>
      <c r="C27" s="30"/>
      <c r="D27" s="30"/>
      <c r="E27" s="30"/>
      <c r="F27" s="14">
        <f>IF(G27&lt;6,6,IF(G27&gt;17.2,17.2,G27))</f>
        <v>14.007</v>
      </c>
      <c r="G27" s="8">
        <f>F8*1.4007%</f>
        <v>14.007</v>
      </c>
      <c r="H27" s="23"/>
    </row>
    <row r="28" spans="1:8" ht="15.75">
      <c r="A28" s="1"/>
      <c r="B28" s="30" t="s">
        <v>5</v>
      </c>
      <c r="C28" s="30"/>
      <c r="D28" s="30"/>
      <c r="E28" s="30"/>
      <c r="F28" s="14">
        <f>IF(G28&lt;6,6,IF(G28&gt;17.2,17.2,G28))</f>
        <v>14.007</v>
      </c>
      <c r="G28" s="8">
        <f>F8*1.4007%</f>
        <v>14.007</v>
      </c>
      <c r="H28" s="23"/>
    </row>
    <row r="29" spans="1:8" ht="15.75">
      <c r="A29" s="1"/>
      <c r="B29" s="30" t="s">
        <v>1</v>
      </c>
      <c r="C29" s="30"/>
      <c r="D29" s="30"/>
      <c r="E29" s="30"/>
      <c r="F29" s="14">
        <f>IF(G29&lt;11,11,IF(G29&gt;33,33,G29))</f>
        <v>26.389999999999997</v>
      </c>
      <c r="G29" s="8">
        <f>F8*2.639%</f>
        <v>26.389999999999997</v>
      </c>
      <c r="H29" s="23"/>
    </row>
    <row r="30" spans="1:8" ht="15.75">
      <c r="A30" s="1"/>
      <c r="B30" s="27" t="s">
        <v>18</v>
      </c>
      <c r="C30" s="28"/>
      <c r="D30" s="28"/>
      <c r="E30" s="29"/>
      <c r="F30" s="14">
        <f>IF(G30&lt;0.1,0.1,IF(G30&gt;0.69,0.69,G30))</f>
        <v>0.6090000000000001</v>
      </c>
      <c r="G30" s="8">
        <f>F8*0.0609%</f>
        <v>0.6090000000000001</v>
      </c>
      <c r="H30" s="23"/>
    </row>
    <row r="31" spans="1:8" ht="15.75">
      <c r="A31" s="1"/>
      <c r="B31" s="13"/>
      <c r="C31" s="13"/>
      <c r="D31" s="13"/>
      <c r="E31" s="13"/>
      <c r="F31" s="2"/>
      <c r="G31" s="8"/>
      <c r="H31" s="23"/>
    </row>
    <row r="32" spans="1:8" ht="15.75">
      <c r="A32" s="1"/>
      <c r="B32" s="34" t="s">
        <v>6</v>
      </c>
      <c r="C32" s="34"/>
      <c r="D32" s="34"/>
      <c r="E32" s="34"/>
      <c r="F32" s="34"/>
      <c r="G32" s="8"/>
      <c r="H32" s="23"/>
    </row>
    <row r="33" spans="1:8" ht="15.75">
      <c r="A33" s="1"/>
      <c r="B33" s="30" t="s">
        <v>10</v>
      </c>
      <c r="C33" s="30"/>
      <c r="D33" s="30"/>
      <c r="E33" s="30"/>
      <c r="F33" s="14">
        <f>IF(G33&lt;2.1,2.1,IF(G33&gt;5.69,5.69,G33))</f>
        <v>4.6689999999999996</v>
      </c>
      <c r="G33" s="8">
        <f>F8*0.4669%</f>
        <v>4.6689999999999996</v>
      </c>
      <c r="H33" s="23"/>
    </row>
    <row r="34" spans="1:8" ht="15.75">
      <c r="A34" s="1"/>
      <c r="B34" s="30" t="s">
        <v>7</v>
      </c>
      <c r="C34" s="30"/>
      <c r="D34" s="30"/>
      <c r="E34" s="30"/>
      <c r="F34" s="14">
        <f>IF(G34&lt;3.1,3.1,IF(G34&gt;8.73,8.73,G34))</f>
        <v>6.6989999999999998</v>
      </c>
      <c r="G34" s="8">
        <f>F8*0.6699%</f>
        <v>6.6989999999999998</v>
      </c>
      <c r="H34" s="23"/>
    </row>
    <row r="35" spans="1:8" ht="15.75">
      <c r="A35" s="1"/>
      <c r="B35" s="13"/>
      <c r="C35" s="13"/>
      <c r="D35" s="13"/>
      <c r="E35" s="13"/>
      <c r="F35" s="2"/>
      <c r="G35" s="8"/>
      <c r="H35" s="23"/>
    </row>
    <row r="36" spans="1:8" ht="15.75">
      <c r="A36" s="1"/>
      <c r="B36" s="31" t="s">
        <v>2</v>
      </c>
      <c r="C36" s="32"/>
      <c r="D36" s="32"/>
      <c r="E36" s="32"/>
      <c r="F36" s="14">
        <f>IF(G36&lt;1.1,1.1,IF(G36&gt;3.35,3.35,G36))</f>
        <v>2.44</v>
      </c>
      <c r="G36" s="8">
        <f>F8*0.244%</f>
        <v>2.44</v>
      </c>
      <c r="H36" s="23"/>
    </row>
    <row r="37" spans="1:8">
      <c r="A37" s="1"/>
      <c r="B37" s="1"/>
      <c r="C37" s="1"/>
      <c r="D37" s="1"/>
      <c r="E37" s="1"/>
      <c r="F37" s="1"/>
      <c r="G37" s="4"/>
      <c r="H37" s="23"/>
    </row>
    <row r="38" spans="1:8" ht="15.75">
      <c r="A38" s="1"/>
      <c r="B38" s="31" t="s">
        <v>21</v>
      </c>
      <c r="C38" s="32"/>
      <c r="D38" s="32"/>
      <c r="E38" s="32"/>
      <c r="F38" s="33"/>
      <c r="G38" s="8">
        <f>F10*0.244%</f>
        <v>0</v>
      </c>
      <c r="H38" s="23"/>
    </row>
    <row r="39" spans="1:8" ht="15.75">
      <c r="A39" s="1"/>
      <c r="B39" s="30" t="s">
        <v>22</v>
      </c>
      <c r="C39" s="30"/>
      <c r="D39" s="30"/>
      <c r="E39" s="30"/>
      <c r="F39" s="14">
        <f>IF(G39&lt;3.5,3.5,IF(G39&gt;8.63,8.63,G39))</f>
        <v>5.75</v>
      </c>
      <c r="G39" s="8">
        <f>F8*0.575%</f>
        <v>5.75</v>
      </c>
      <c r="H39" s="23"/>
    </row>
    <row r="40" spans="1:8" ht="15.75">
      <c r="A40" s="1"/>
      <c r="B40" s="30" t="s">
        <v>23</v>
      </c>
      <c r="C40" s="30"/>
      <c r="D40" s="30"/>
      <c r="E40" s="30"/>
      <c r="F40" s="14">
        <f>IF(G40&lt;5,5,IF(G40&gt;14.15,14.15,G40))</f>
        <v>9.43</v>
      </c>
      <c r="G40" s="8">
        <f>F8*0.943%</f>
        <v>9.43</v>
      </c>
      <c r="H40" s="23"/>
    </row>
    <row r="41" spans="1:8" ht="15.75">
      <c r="A41" s="1"/>
      <c r="B41" s="30" t="s">
        <v>24</v>
      </c>
      <c r="C41" s="30"/>
      <c r="D41" s="30"/>
      <c r="E41" s="30"/>
      <c r="F41" s="14">
        <f>IF(G41&lt;4.71,4.71,IF(G41&gt;11.63,11.63,G41))</f>
        <v>7.75</v>
      </c>
      <c r="G41" s="8">
        <f>F8*0.775%</f>
        <v>7.75</v>
      </c>
      <c r="H41" s="23"/>
    </row>
    <row r="42" spans="1:8" ht="15.75">
      <c r="A42" s="1"/>
      <c r="B42" s="30" t="s">
        <v>25</v>
      </c>
      <c r="C42" s="30"/>
      <c r="D42" s="30"/>
      <c r="E42" s="30"/>
      <c r="F42" s="14">
        <f>IF(G42&lt;6.05,6.05,IF(G42&gt;17.15,17.15,G42))</f>
        <v>11.42</v>
      </c>
      <c r="G42" s="8">
        <f>F8*1.142%</f>
        <v>11.42</v>
      </c>
      <c r="H42" s="23"/>
    </row>
    <row r="43" spans="1:8" ht="15.75">
      <c r="A43" s="1"/>
      <c r="B43" s="27" t="s">
        <v>18</v>
      </c>
      <c r="C43" s="28"/>
      <c r="D43" s="28"/>
      <c r="E43" s="29"/>
      <c r="F43" s="14">
        <f>IF(G43&lt;0.1,0.1,IF(G43&gt;0.69,0.69,G43))</f>
        <v>0.6090000000000001</v>
      </c>
      <c r="G43" s="8">
        <f>F8*0.0609%</f>
        <v>0.6090000000000001</v>
      </c>
      <c r="H43" s="23"/>
    </row>
    <row r="44" spans="1:8">
      <c r="A44" s="1"/>
      <c r="H44" s="23"/>
    </row>
    <row r="45" spans="1:8">
      <c r="A45" s="1"/>
      <c r="B45" s="1"/>
      <c r="C45" s="1"/>
      <c r="D45" s="1"/>
      <c r="E45" s="1"/>
      <c r="F45" s="1"/>
      <c r="G45" s="4"/>
      <c r="H45" s="23"/>
    </row>
    <row r="46" spans="1:8">
      <c r="A46" s="1"/>
      <c r="B46" s="1"/>
      <c r="C46" s="1"/>
      <c r="D46" s="1"/>
      <c r="E46" s="1"/>
      <c r="F46" s="1"/>
      <c r="G46" s="4"/>
      <c r="H46" s="23"/>
    </row>
    <row r="47" spans="1:8">
      <c r="A47" s="1"/>
      <c r="B47" s="1"/>
      <c r="C47" s="1"/>
      <c r="D47" s="1"/>
      <c r="E47" s="1"/>
      <c r="F47" s="1"/>
      <c r="G47" s="4"/>
      <c r="H47" s="23"/>
    </row>
    <row r="48" spans="1:8">
      <c r="A48" s="1"/>
      <c r="B48" s="1"/>
      <c r="C48" s="1"/>
      <c r="D48" s="1"/>
      <c r="E48" s="1"/>
      <c r="F48" s="1"/>
      <c r="G48" s="4"/>
      <c r="H48" s="23"/>
    </row>
    <row r="49" spans="1:8">
      <c r="A49" s="1"/>
      <c r="B49" s="1"/>
      <c r="C49" s="1"/>
      <c r="D49" s="1"/>
      <c r="E49" s="1"/>
      <c r="F49" s="1"/>
      <c r="G49" s="4"/>
      <c r="H49" s="23"/>
    </row>
    <row r="50" spans="1:8">
      <c r="A50" s="1"/>
      <c r="B50" s="1"/>
      <c r="C50" s="1"/>
      <c r="D50" s="1"/>
      <c r="E50" s="1"/>
      <c r="F50" s="1"/>
      <c r="G50" s="4"/>
      <c r="H50" s="23"/>
    </row>
    <row r="51" spans="1:8">
      <c r="A51" s="1"/>
      <c r="B51" s="1"/>
      <c r="C51" s="1"/>
      <c r="D51" s="1"/>
      <c r="E51" s="1"/>
      <c r="F51" s="1"/>
      <c r="G51" s="4"/>
      <c r="H51" s="23"/>
    </row>
    <row r="52" spans="1:8">
      <c r="A52" s="1"/>
      <c r="B52" s="1"/>
      <c r="C52" s="1"/>
      <c r="D52" s="1"/>
      <c r="E52" s="1"/>
      <c r="F52" s="1"/>
      <c r="G52" s="4"/>
      <c r="H52" s="23"/>
    </row>
    <row r="53" spans="1:8">
      <c r="A53" s="1"/>
      <c r="B53" s="1"/>
      <c r="C53" s="1"/>
      <c r="D53" s="1"/>
      <c r="E53" s="1"/>
      <c r="F53" s="1"/>
      <c r="G53" s="4"/>
      <c r="H53" s="23"/>
    </row>
    <row r="54" spans="1:8">
      <c r="A54" s="1"/>
      <c r="B54" s="1"/>
      <c r="C54" s="1"/>
      <c r="D54" s="1"/>
      <c r="E54" s="1"/>
      <c r="F54" s="1"/>
      <c r="G54" s="4"/>
      <c r="H54" s="23"/>
    </row>
    <row r="55" spans="1:8">
      <c r="A55" s="1"/>
      <c r="B55" s="1"/>
      <c r="C55" s="1"/>
      <c r="D55" s="1"/>
      <c r="E55" s="1"/>
      <c r="F55" s="1"/>
      <c r="G55" s="4"/>
      <c r="H55" s="23"/>
    </row>
    <row r="56" spans="1:8">
      <c r="A56" s="1"/>
      <c r="B56" s="1"/>
      <c r="C56" s="1"/>
      <c r="D56" s="1"/>
      <c r="E56" s="1"/>
      <c r="F56" s="1"/>
      <c r="G56" s="4"/>
      <c r="H56" s="23"/>
    </row>
    <row r="57" spans="1:8">
      <c r="A57" s="1"/>
      <c r="B57" s="1"/>
      <c r="C57" s="1"/>
      <c r="D57" s="1"/>
      <c r="E57" s="1"/>
      <c r="F57" s="1"/>
      <c r="G57" s="4"/>
      <c r="H57" s="23"/>
    </row>
    <row r="58" spans="1:8">
      <c r="A58" s="1"/>
      <c r="B58" s="1"/>
      <c r="C58" s="1"/>
      <c r="D58" s="1"/>
      <c r="E58" s="1"/>
      <c r="F58" s="1"/>
      <c r="G58" s="4"/>
      <c r="H58" s="23"/>
    </row>
    <row r="59" spans="1:8">
      <c r="A59" s="1"/>
      <c r="B59" s="1"/>
      <c r="C59" s="1"/>
      <c r="D59" s="1"/>
      <c r="E59" s="1"/>
      <c r="F59" s="1"/>
      <c r="G59" s="4"/>
      <c r="H59" s="23"/>
    </row>
    <row r="60" spans="1:8">
      <c r="A60" s="1"/>
      <c r="B60" s="1"/>
      <c r="C60" s="1"/>
      <c r="D60" s="1"/>
      <c r="E60" s="1"/>
      <c r="F60" s="1"/>
      <c r="G60" s="4"/>
      <c r="H60" s="23"/>
    </row>
    <row r="61" spans="1:8">
      <c r="A61" s="1"/>
      <c r="B61" s="1"/>
      <c r="C61" s="1"/>
      <c r="D61" s="1"/>
      <c r="E61" s="1"/>
      <c r="F61" s="1"/>
      <c r="G61" s="4"/>
      <c r="H61" s="23"/>
    </row>
    <row r="62" spans="1:8">
      <c r="A62" s="1"/>
      <c r="B62" s="1"/>
      <c r="C62" s="1"/>
      <c r="D62" s="1"/>
      <c r="E62" s="1"/>
      <c r="F62" s="1"/>
      <c r="G62" s="4"/>
      <c r="H62" s="23"/>
    </row>
    <row r="63" spans="1:8">
      <c r="A63" s="1"/>
      <c r="B63" s="1"/>
      <c r="C63" s="1"/>
      <c r="D63" s="1"/>
      <c r="E63" s="1"/>
      <c r="F63" s="1"/>
      <c r="G63" s="4"/>
      <c r="H63" s="23"/>
    </row>
    <row r="64" spans="1:8">
      <c r="A64" s="1"/>
      <c r="B64" s="1"/>
      <c r="C64" s="1"/>
      <c r="D64" s="1"/>
      <c r="E64" s="1"/>
      <c r="F64" s="1"/>
      <c r="G64" s="4"/>
      <c r="H64" s="23"/>
    </row>
    <row r="65" spans="1:8">
      <c r="A65" s="1"/>
      <c r="B65" s="1"/>
      <c r="C65" s="1"/>
      <c r="D65" s="1"/>
      <c r="E65" s="1"/>
      <c r="F65" s="1"/>
      <c r="G65" s="4"/>
      <c r="H65" s="23"/>
    </row>
    <row r="66" spans="1:8">
      <c r="A66" s="1"/>
      <c r="B66" s="1"/>
      <c r="C66" s="1"/>
      <c r="D66" s="1"/>
      <c r="E66" s="1"/>
      <c r="F66" s="1"/>
      <c r="G66" s="4"/>
      <c r="H66" s="23"/>
    </row>
    <row r="67" spans="1:8">
      <c r="A67" s="1"/>
      <c r="B67" s="1"/>
      <c r="C67" s="1"/>
      <c r="D67" s="1"/>
      <c r="E67" s="1"/>
      <c r="F67" s="1"/>
      <c r="G67" s="4"/>
      <c r="H67" s="23"/>
    </row>
    <row r="68" spans="1:8">
      <c r="A68" s="1"/>
      <c r="B68" s="1"/>
      <c r="C68" s="1"/>
      <c r="D68" s="1"/>
      <c r="E68" s="1"/>
      <c r="F68" s="1"/>
      <c r="G68" s="4"/>
      <c r="H68" s="23"/>
    </row>
    <row r="69" spans="1:8">
      <c r="A69" s="1"/>
      <c r="B69" s="1"/>
      <c r="C69" s="1"/>
      <c r="D69" s="1"/>
      <c r="E69" s="1"/>
      <c r="F69" s="1"/>
      <c r="G69" s="4"/>
      <c r="H69" s="23"/>
    </row>
    <row r="70" spans="1:8">
      <c r="A70" s="1"/>
      <c r="B70" s="1"/>
      <c r="C70" s="1"/>
      <c r="D70" s="1"/>
      <c r="E70" s="1"/>
      <c r="F70" s="1"/>
      <c r="G70" s="4"/>
      <c r="H70" s="23"/>
    </row>
    <row r="71" spans="1:8">
      <c r="A71" s="1"/>
      <c r="B71" s="1"/>
      <c r="C71" s="1"/>
      <c r="D71" s="1"/>
      <c r="E71" s="1"/>
      <c r="F71" s="1"/>
      <c r="G71" s="4"/>
      <c r="H71" s="23"/>
    </row>
    <row r="72" spans="1:8">
      <c r="A72" s="1"/>
      <c r="B72" s="1"/>
      <c r="C72" s="1"/>
      <c r="D72" s="1"/>
      <c r="E72" s="1"/>
      <c r="F72" s="1"/>
      <c r="G72" s="4"/>
      <c r="H72" s="23"/>
    </row>
    <row r="73" spans="1:8">
      <c r="A73" s="1"/>
      <c r="B73" s="1"/>
      <c r="C73" s="1"/>
      <c r="D73" s="1"/>
      <c r="E73" s="1"/>
      <c r="F73" s="1"/>
      <c r="G73" s="4"/>
      <c r="H73" s="23"/>
    </row>
    <row r="74" spans="1:8">
      <c r="A74" s="1"/>
      <c r="B74" s="1"/>
      <c r="C74" s="1"/>
      <c r="D74" s="1"/>
      <c r="E74" s="1"/>
      <c r="F74" s="1"/>
      <c r="G74" s="4"/>
      <c r="H74" s="23"/>
    </row>
    <row r="75" spans="1:8">
      <c r="A75" s="1"/>
      <c r="B75" s="1"/>
      <c r="C75" s="1"/>
      <c r="D75" s="1"/>
      <c r="E75" s="1"/>
      <c r="F75" s="1"/>
      <c r="G75" s="4"/>
      <c r="H75" s="23"/>
    </row>
    <row r="76" spans="1:8">
      <c r="A76" s="1"/>
      <c r="B76" s="1"/>
      <c r="C76" s="1"/>
      <c r="D76" s="1"/>
      <c r="E76" s="1"/>
      <c r="F76" s="1"/>
      <c r="G76" s="4"/>
      <c r="H76" s="23"/>
    </row>
    <row r="77" spans="1:8">
      <c r="A77" s="1"/>
      <c r="B77" s="1"/>
      <c r="C77" s="1"/>
      <c r="D77" s="1"/>
      <c r="E77" s="1"/>
      <c r="F77" s="1"/>
      <c r="G77" s="4"/>
      <c r="H77" s="23"/>
    </row>
    <row r="78" spans="1:8">
      <c r="A78" s="1"/>
      <c r="B78" s="1"/>
      <c r="C78" s="1"/>
      <c r="D78" s="1"/>
      <c r="E78" s="1"/>
      <c r="F78" s="1"/>
      <c r="G78" s="4"/>
      <c r="H78" s="23"/>
    </row>
    <row r="79" spans="1:8">
      <c r="A79" s="1"/>
      <c r="B79" s="1"/>
      <c r="C79" s="1"/>
      <c r="D79" s="1"/>
      <c r="E79" s="1"/>
      <c r="F79" s="1"/>
      <c r="G79" s="4"/>
      <c r="H79" s="23"/>
    </row>
    <row r="80" spans="1:8">
      <c r="A80" s="1"/>
      <c r="B80" s="1"/>
      <c r="C80" s="1"/>
      <c r="D80" s="1"/>
      <c r="E80" s="1"/>
      <c r="F80" s="1"/>
      <c r="G80" s="4"/>
      <c r="H80" s="23"/>
    </row>
    <row r="81" spans="1:8">
      <c r="A81" s="1"/>
      <c r="B81" s="1"/>
      <c r="C81" s="1"/>
      <c r="D81" s="1"/>
      <c r="E81" s="1"/>
      <c r="F81" s="1"/>
      <c r="G81" s="4"/>
      <c r="H81" s="23"/>
    </row>
    <row r="82" spans="1:8">
      <c r="A82" s="1"/>
      <c r="B82" s="1"/>
      <c r="C82" s="1"/>
      <c r="D82" s="1"/>
      <c r="E82" s="1"/>
      <c r="F82" s="1"/>
      <c r="G82" s="4"/>
      <c r="H82" s="23"/>
    </row>
    <row r="83" spans="1:8">
      <c r="A83" s="1"/>
      <c r="B83" s="1"/>
      <c r="C83" s="1"/>
      <c r="D83" s="1"/>
      <c r="E83" s="1"/>
      <c r="F83" s="1"/>
      <c r="G83" s="4"/>
      <c r="H83" s="23"/>
    </row>
    <row r="84" spans="1:8">
      <c r="A84" s="1"/>
      <c r="B84" s="1"/>
      <c r="C84" s="1"/>
      <c r="D84" s="1"/>
      <c r="E84" s="1"/>
      <c r="F84" s="1"/>
      <c r="G84" s="4"/>
      <c r="H84" s="23"/>
    </row>
    <row r="85" spans="1:8">
      <c r="A85" s="1"/>
      <c r="B85" s="1"/>
      <c r="C85" s="1"/>
      <c r="D85" s="1"/>
      <c r="E85" s="1"/>
      <c r="F85" s="1"/>
      <c r="G85" s="4"/>
      <c r="H85" s="23"/>
    </row>
    <row r="86" spans="1:8">
      <c r="A86" s="1"/>
      <c r="B86" s="1"/>
      <c r="C86" s="1"/>
      <c r="D86" s="1"/>
      <c r="E86" s="1"/>
      <c r="F86" s="1"/>
      <c r="G86" s="4"/>
      <c r="H86" s="23"/>
    </row>
    <row r="87" spans="1:8">
      <c r="A87" s="1"/>
      <c r="B87" s="1"/>
      <c r="C87" s="1"/>
      <c r="D87" s="1"/>
      <c r="E87" s="1"/>
      <c r="F87" s="1"/>
      <c r="G87" s="4"/>
      <c r="H87" s="23"/>
    </row>
    <row r="88" spans="1:8">
      <c r="A88" s="1"/>
      <c r="B88" s="1"/>
      <c r="C88" s="1"/>
      <c r="D88" s="1"/>
      <c r="E88" s="1"/>
      <c r="F88" s="1"/>
      <c r="G88" s="4"/>
      <c r="H88" s="23"/>
    </row>
    <row r="89" spans="1:8">
      <c r="A89" s="1"/>
      <c r="B89" s="1"/>
      <c r="C89" s="1"/>
      <c r="D89" s="1"/>
      <c r="E89" s="1"/>
      <c r="F89" s="1"/>
      <c r="G89" s="4"/>
      <c r="H89" s="23"/>
    </row>
    <row r="90" spans="1:8">
      <c r="A90" s="1"/>
      <c r="B90" s="1"/>
      <c r="C90" s="1"/>
      <c r="D90" s="1"/>
      <c r="E90" s="1"/>
      <c r="F90" s="1"/>
      <c r="G90" s="4"/>
      <c r="H90" s="23"/>
    </row>
    <row r="91" spans="1:8">
      <c r="A91" s="1"/>
      <c r="B91" s="1"/>
      <c r="C91" s="1"/>
      <c r="D91" s="1"/>
      <c r="E91" s="1"/>
      <c r="F91" s="1"/>
      <c r="G91" s="4"/>
      <c r="H91" s="23"/>
    </row>
    <row r="92" spans="1:8">
      <c r="A92" s="1"/>
      <c r="B92" s="1"/>
      <c r="C92" s="1"/>
      <c r="D92" s="1"/>
      <c r="E92" s="1"/>
      <c r="F92" s="1"/>
      <c r="G92" s="4"/>
      <c r="H92" s="23"/>
    </row>
    <row r="93" spans="1:8">
      <c r="A93" s="1"/>
      <c r="B93" s="1"/>
      <c r="C93" s="1"/>
      <c r="D93" s="1"/>
      <c r="E93" s="1"/>
      <c r="F93" s="1"/>
      <c r="G93" s="4"/>
      <c r="H93" s="23"/>
    </row>
    <row r="94" spans="1:8">
      <c r="A94" s="1"/>
      <c r="B94" s="1"/>
      <c r="C94" s="1"/>
      <c r="D94" s="1"/>
      <c r="E94" s="1"/>
      <c r="F94" s="1"/>
      <c r="G94" s="4"/>
      <c r="H94" s="23"/>
    </row>
    <row r="95" spans="1:8">
      <c r="A95" s="1"/>
      <c r="B95" s="1"/>
      <c r="C95" s="1"/>
      <c r="D95" s="1"/>
      <c r="E95" s="1"/>
      <c r="F95" s="1"/>
      <c r="G95" s="4"/>
      <c r="H95" s="23"/>
    </row>
    <row r="96" spans="1:8">
      <c r="A96" s="1"/>
      <c r="B96" s="1"/>
      <c r="C96" s="1"/>
      <c r="D96" s="1"/>
      <c r="E96" s="1"/>
      <c r="F96" s="1"/>
      <c r="G96" s="4"/>
      <c r="H96" s="23"/>
    </row>
    <row r="97" spans="1:8">
      <c r="A97" s="1"/>
      <c r="B97" s="1"/>
      <c r="C97" s="1"/>
      <c r="D97" s="1"/>
      <c r="E97" s="1"/>
      <c r="F97" s="1"/>
      <c r="G97" s="4"/>
      <c r="H97" s="23"/>
    </row>
    <row r="98" spans="1:8">
      <c r="A98" s="1"/>
      <c r="B98" s="1"/>
      <c r="C98" s="1"/>
      <c r="D98" s="1"/>
      <c r="E98" s="1"/>
      <c r="F98" s="1"/>
      <c r="G98" s="4"/>
      <c r="H98" s="23"/>
    </row>
    <row r="99" spans="1:8">
      <c r="A99" s="1"/>
      <c r="B99" s="1"/>
      <c r="C99" s="1"/>
      <c r="D99" s="1"/>
      <c r="E99" s="1"/>
      <c r="F99" s="1"/>
      <c r="G99" s="4"/>
      <c r="H99" s="23"/>
    </row>
    <row r="100" spans="1:8">
      <c r="A100" s="1"/>
      <c r="B100" s="1"/>
      <c r="C100" s="1"/>
      <c r="D100" s="1"/>
      <c r="E100" s="1"/>
      <c r="F100" s="1"/>
      <c r="G100" s="4"/>
      <c r="H100" s="23"/>
    </row>
    <row r="101" spans="1:8">
      <c r="A101" s="1"/>
      <c r="B101" s="1"/>
      <c r="C101" s="1"/>
      <c r="D101" s="1"/>
      <c r="E101" s="1"/>
      <c r="F101" s="1"/>
      <c r="G101" s="4"/>
      <c r="H101" s="23"/>
    </row>
    <row r="102" spans="1:8">
      <c r="A102" s="1"/>
      <c r="B102" s="1"/>
      <c r="C102" s="1"/>
      <c r="D102" s="1"/>
      <c r="E102" s="1"/>
      <c r="F102" s="1"/>
      <c r="G102" s="4"/>
      <c r="H102" s="23"/>
    </row>
    <row r="103" spans="1:8">
      <c r="A103" s="1"/>
      <c r="B103" s="1"/>
      <c r="C103" s="1"/>
      <c r="D103" s="1"/>
      <c r="E103" s="1"/>
      <c r="F103" s="1"/>
      <c r="G103" s="4"/>
      <c r="H103" s="23"/>
    </row>
    <row r="104" spans="1:8">
      <c r="A104" s="1"/>
      <c r="B104" s="1"/>
      <c r="C104" s="1"/>
      <c r="D104" s="1"/>
      <c r="E104" s="1"/>
      <c r="F104" s="1"/>
      <c r="G104" s="1"/>
      <c r="H104" s="23"/>
    </row>
    <row r="105" spans="1:8">
      <c r="A105" s="1"/>
      <c r="B105" s="1"/>
      <c r="C105" s="1"/>
      <c r="D105" s="1"/>
      <c r="E105" s="1"/>
      <c r="F105" s="1"/>
      <c r="G105" s="1"/>
      <c r="H105" s="23"/>
    </row>
    <row r="106" spans="1:8">
      <c r="A106" s="1"/>
      <c r="B106" s="1"/>
      <c r="C106" s="1"/>
      <c r="D106" s="1"/>
      <c r="E106" s="1"/>
      <c r="F106" s="1"/>
      <c r="G106" s="1"/>
      <c r="H106" s="23"/>
    </row>
    <row r="107" spans="1:8">
      <c r="A107" s="1"/>
      <c r="B107" s="1"/>
      <c r="C107" s="1"/>
      <c r="D107" s="1"/>
      <c r="E107" s="1"/>
      <c r="F107" s="1"/>
      <c r="G107" s="1"/>
      <c r="H107" s="23"/>
    </row>
    <row r="108" spans="1:8">
      <c r="A108" s="1"/>
      <c r="B108" s="1"/>
      <c r="C108" s="1"/>
      <c r="D108" s="1"/>
      <c r="E108" s="1"/>
      <c r="F108" s="1"/>
      <c r="G108" s="1"/>
      <c r="H108" s="23"/>
    </row>
    <row r="109" spans="1:8">
      <c r="A109" s="1"/>
      <c r="B109" s="1"/>
      <c r="C109" s="1"/>
      <c r="D109" s="1"/>
      <c r="E109" s="1"/>
      <c r="F109" s="1"/>
      <c r="G109" s="1"/>
      <c r="H109" s="23"/>
    </row>
    <row r="110" spans="1:8">
      <c r="A110" s="1"/>
      <c r="B110" s="1"/>
      <c r="C110" s="1"/>
      <c r="D110" s="1"/>
      <c r="E110" s="1"/>
      <c r="F110" s="1"/>
      <c r="G110" s="1"/>
      <c r="H110" s="23"/>
    </row>
    <row r="111" spans="1:8">
      <c r="A111" s="1"/>
      <c r="B111" s="1"/>
      <c r="C111" s="1"/>
      <c r="D111" s="1"/>
      <c r="E111" s="1"/>
      <c r="F111" s="1"/>
      <c r="G111" s="1"/>
      <c r="H111" s="23"/>
    </row>
    <row r="112" spans="1:8">
      <c r="A112" s="1"/>
      <c r="B112" s="1"/>
      <c r="C112" s="1"/>
      <c r="D112" s="1"/>
      <c r="E112" s="1"/>
      <c r="F112" s="1"/>
      <c r="G112" s="1"/>
      <c r="H112" s="23"/>
    </row>
    <row r="113" spans="1:8">
      <c r="A113" s="1"/>
      <c r="B113" s="1"/>
      <c r="C113" s="1"/>
      <c r="D113" s="1"/>
      <c r="E113" s="1"/>
      <c r="F113" s="1"/>
      <c r="G113" s="1"/>
      <c r="H113" s="23"/>
    </row>
    <row r="114" spans="1:8">
      <c r="A114" s="1"/>
      <c r="B114" s="1"/>
      <c r="C114" s="1"/>
      <c r="D114" s="1"/>
      <c r="E114" s="1"/>
      <c r="F114" s="1"/>
      <c r="G114" s="1"/>
      <c r="H114" s="23"/>
    </row>
    <row r="115" spans="1:8">
      <c r="A115" s="1"/>
      <c r="B115" s="1"/>
      <c r="C115" s="1"/>
      <c r="D115" s="1"/>
      <c r="E115" s="1"/>
      <c r="F115" s="1"/>
      <c r="G115" s="1"/>
      <c r="H115" s="23"/>
    </row>
    <row r="116" spans="1:8">
      <c r="A116" s="1"/>
      <c r="B116" s="1"/>
      <c r="C116" s="1"/>
      <c r="D116" s="1"/>
      <c r="E116" s="1"/>
      <c r="F116" s="1"/>
      <c r="G116" s="1"/>
      <c r="H116" s="23"/>
    </row>
    <row r="117" spans="1:8">
      <c r="A117" s="1"/>
      <c r="B117" s="1"/>
      <c r="C117" s="1"/>
      <c r="D117" s="1"/>
      <c r="E117" s="1"/>
      <c r="F117" s="1"/>
      <c r="G117" s="1"/>
      <c r="H117" s="23"/>
    </row>
    <row r="118" spans="1:8">
      <c r="A118" s="1"/>
      <c r="B118" s="1"/>
      <c r="C118" s="1"/>
      <c r="D118" s="1"/>
      <c r="E118" s="1"/>
      <c r="F118" s="1"/>
      <c r="G118" s="1"/>
      <c r="H118" s="23"/>
    </row>
    <row r="119" spans="1:8">
      <c r="A119" s="1"/>
      <c r="B119" s="1"/>
      <c r="C119" s="1"/>
      <c r="D119" s="1"/>
      <c r="E119" s="1"/>
      <c r="F119" s="1"/>
      <c r="G119" s="1"/>
      <c r="H119" s="23"/>
    </row>
    <row r="120" spans="1:8">
      <c r="A120" s="1"/>
      <c r="B120" s="1"/>
      <c r="C120" s="1"/>
      <c r="D120" s="1"/>
      <c r="E120" s="1"/>
      <c r="F120" s="1"/>
      <c r="G120" s="1"/>
      <c r="H120" s="23"/>
    </row>
    <row r="121" spans="1:8">
      <c r="A121" s="1"/>
      <c r="B121" s="1"/>
      <c r="C121" s="1"/>
      <c r="D121" s="1"/>
      <c r="E121" s="1"/>
      <c r="F121" s="1"/>
      <c r="G121" s="1"/>
      <c r="H121" s="23"/>
    </row>
    <row r="122" spans="1:8">
      <c r="A122" s="1"/>
      <c r="B122" s="1"/>
      <c r="C122" s="1"/>
      <c r="D122" s="1"/>
      <c r="E122" s="1"/>
      <c r="F122" s="1"/>
      <c r="G122" s="1"/>
      <c r="H122" s="23"/>
    </row>
    <row r="123" spans="1:8">
      <c r="A123" s="1"/>
      <c r="B123" s="1"/>
      <c r="C123" s="1"/>
      <c r="D123" s="1"/>
      <c r="E123" s="1"/>
      <c r="F123" s="1"/>
      <c r="G123" s="1"/>
      <c r="H123" s="23"/>
    </row>
    <row r="124" spans="1:8">
      <c r="A124" s="1"/>
      <c r="B124" s="1"/>
      <c r="C124" s="1"/>
      <c r="D124" s="1"/>
      <c r="E124" s="1"/>
      <c r="F124" s="1"/>
      <c r="G124" s="1"/>
      <c r="H124" s="23"/>
    </row>
    <row r="125" spans="1:8">
      <c r="A125" s="1"/>
      <c r="B125" s="1"/>
      <c r="C125" s="1"/>
      <c r="D125" s="1"/>
      <c r="E125" s="1"/>
      <c r="F125" s="1"/>
      <c r="G125" s="1"/>
      <c r="H125" s="23"/>
    </row>
    <row r="126" spans="1:8">
      <c r="A126" s="1"/>
      <c r="B126" s="1"/>
      <c r="C126" s="1"/>
      <c r="D126" s="1"/>
      <c r="E126" s="1"/>
      <c r="F126" s="1"/>
      <c r="G126" s="1"/>
      <c r="H126" s="23"/>
    </row>
    <row r="127" spans="1:8">
      <c r="A127" s="1"/>
      <c r="B127" s="1"/>
      <c r="C127" s="1"/>
      <c r="D127" s="1"/>
      <c r="E127" s="1"/>
      <c r="F127" s="1"/>
      <c r="G127" s="1"/>
      <c r="H127" s="23"/>
    </row>
    <row r="128" spans="1:8">
      <c r="A128" s="1"/>
      <c r="B128" s="1"/>
      <c r="C128" s="1"/>
      <c r="D128" s="1"/>
      <c r="E128" s="1"/>
      <c r="F128" s="1"/>
      <c r="G128" s="1"/>
      <c r="H128" s="23"/>
    </row>
    <row r="129" spans="1:8">
      <c r="A129" s="1"/>
      <c r="B129" s="1"/>
      <c r="C129" s="1"/>
      <c r="D129" s="1"/>
      <c r="E129" s="1"/>
      <c r="F129" s="1"/>
      <c r="G129" s="1"/>
      <c r="H129" s="23"/>
    </row>
    <row r="130" spans="1:8">
      <c r="A130" s="1"/>
      <c r="B130" s="1"/>
      <c r="C130" s="1"/>
      <c r="D130" s="1"/>
      <c r="E130" s="1"/>
      <c r="F130" s="1"/>
      <c r="G130" s="1"/>
      <c r="H130" s="23"/>
    </row>
    <row r="131" spans="1:8">
      <c r="A131" s="1"/>
      <c r="B131" s="1"/>
      <c r="C131" s="1"/>
      <c r="D131" s="1"/>
      <c r="E131" s="1"/>
      <c r="F131" s="1"/>
      <c r="G131" s="1"/>
      <c r="H131" s="23"/>
    </row>
    <row r="132" spans="1:8">
      <c r="A132" s="1"/>
      <c r="B132" s="1"/>
      <c r="C132" s="1"/>
      <c r="D132" s="1"/>
      <c r="E132" s="1"/>
      <c r="F132" s="1"/>
      <c r="G132" s="1"/>
      <c r="H132" s="23"/>
    </row>
    <row r="133" spans="1:8">
      <c r="A133" s="1"/>
      <c r="B133" s="1"/>
      <c r="C133" s="1"/>
      <c r="D133" s="1"/>
      <c r="E133" s="1"/>
      <c r="F133" s="1"/>
      <c r="G133" s="1"/>
      <c r="H133" s="23"/>
    </row>
    <row r="134" spans="1:8">
      <c r="A134" s="1"/>
      <c r="B134" s="1"/>
      <c r="C134" s="1"/>
      <c r="D134" s="1"/>
      <c r="E134" s="1"/>
      <c r="F134" s="1"/>
      <c r="G134" s="1"/>
      <c r="H134" s="23"/>
    </row>
    <row r="135" spans="1:8">
      <c r="A135" s="1"/>
      <c r="B135" s="1"/>
      <c r="C135" s="1"/>
      <c r="D135" s="1"/>
      <c r="E135" s="1"/>
      <c r="F135" s="1"/>
      <c r="G135" s="1"/>
      <c r="H135" s="23"/>
    </row>
    <row r="136" spans="1:8">
      <c r="A136" s="1"/>
      <c r="B136" s="1"/>
      <c r="C136" s="1"/>
      <c r="D136" s="1"/>
      <c r="E136" s="1"/>
      <c r="F136" s="1"/>
      <c r="G136" s="1"/>
      <c r="H136" s="23"/>
    </row>
    <row r="137" spans="1:8">
      <c r="A137" s="1"/>
      <c r="B137" s="1"/>
      <c r="C137" s="1"/>
      <c r="D137" s="1"/>
      <c r="E137" s="1"/>
      <c r="F137" s="1"/>
      <c r="G137" s="1"/>
      <c r="H137" s="23"/>
    </row>
    <row r="138" spans="1:8">
      <c r="A138" s="1"/>
      <c r="B138" s="1"/>
      <c r="C138" s="1"/>
      <c r="D138" s="1"/>
      <c r="E138" s="1"/>
      <c r="F138" s="1"/>
      <c r="G138" s="1"/>
    </row>
    <row r="139" spans="1:8">
      <c r="A139" s="1"/>
      <c r="B139" s="1"/>
      <c r="C139" s="1"/>
      <c r="D139" s="1"/>
      <c r="E139" s="1"/>
      <c r="F139" s="1"/>
      <c r="G139" s="1"/>
    </row>
    <row r="140" spans="1:8">
      <c r="A140" s="1"/>
      <c r="B140" s="1"/>
      <c r="C140" s="1"/>
      <c r="D140" s="1"/>
      <c r="E140" s="1"/>
      <c r="F140" s="1"/>
      <c r="G140" s="1"/>
    </row>
    <row r="141" spans="1:8">
      <c r="A141" s="1"/>
      <c r="B141" s="1"/>
      <c r="C141" s="1"/>
      <c r="D141" s="1"/>
      <c r="E141" s="1"/>
      <c r="F141" s="1"/>
      <c r="G141" s="1"/>
    </row>
    <row r="142" spans="1:8">
      <c r="A142" s="1"/>
      <c r="B142" s="1"/>
      <c r="C142" s="1"/>
      <c r="D142" s="1"/>
      <c r="E142" s="1"/>
      <c r="F142" s="1"/>
      <c r="G142" s="1"/>
    </row>
    <row r="143" spans="1:8">
      <c r="A143" s="1"/>
      <c r="B143" s="1"/>
      <c r="C143" s="1"/>
      <c r="D143" s="1"/>
      <c r="E143" s="1"/>
      <c r="F143" s="1"/>
      <c r="G143" s="1"/>
    </row>
    <row r="144" spans="1:8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</sheetData>
  <sheetProtection algorithmName="SHA-512" hashValue="vapcIE75jDpV8bV9nNxXwli+5f0T2MJwfbN17YCTNpvg1nMLlhA++XzqjiG0jqwRUvsCET9QVWx2TiQty7J7CA==" saltValue="NEYFeURdN2waGGLWjl7Zkw==" spinCount="100000" sheet="1" selectLockedCells="1"/>
  <mergeCells count="28">
    <mergeCell ref="B39:E39"/>
    <mergeCell ref="B40:E40"/>
    <mergeCell ref="B43:E43"/>
    <mergeCell ref="B41:E41"/>
    <mergeCell ref="B42:E42"/>
    <mergeCell ref="B38:F38"/>
    <mergeCell ref="B30:E30"/>
    <mergeCell ref="B13:F13"/>
    <mergeCell ref="B22:F22"/>
    <mergeCell ref="B8:E8"/>
    <mergeCell ref="B9:E9"/>
    <mergeCell ref="B20:E20"/>
    <mergeCell ref="B2:F3"/>
    <mergeCell ref="B11:F11"/>
    <mergeCell ref="B26:E26"/>
    <mergeCell ref="B34:E34"/>
    <mergeCell ref="B36:E36"/>
    <mergeCell ref="B15:F15"/>
    <mergeCell ref="B5:F5"/>
    <mergeCell ref="B16:E16"/>
    <mergeCell ref="B17:E17"/>
    <mergeCell ref="B25:E25"/>
    <mergeCell ref="B28:E28"/>
    <mergeCell ref="B29:E29"/>
    <mergeCell ref="B33:E33"/>
    <mergeCell ref="B24:F24"/>
    <mergeCell ref="B27:E27"/>
    <mergeCell ref="B32:F32"/>
  </mergeCells>
  <pageMargins left="0.7" right="0.7" top="0.75" bottom="0.75" header="0.3" footer="0.3"/>
  <pageSetup paperSize="8" orientation="portrait" r:id="rId1"/>
  <headerFooter>
    <oddHeader xml:space="preserve">&amp;C </oddHeader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2021-10-20T11:39:33Z</dcterms:modified>
</cp:coreProperties>
</file>